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ndrijana\Documents\_____DOKUMENTI 2024\Izvještaj o trošenju sredstava\"/>
    </mc:Choice>
  </mc:AlternateContent>
  <xr:revisionPtr revIDLastSave="0" documentId="13_ncr:1_{E2A91054-1F00-4DD5-BE4D-8BDEEEE28E34}" xr6:coauthVersionLast="36" xr6:coauthVersionMax="36" xr10:uidLastSave="{00000000-0000-0000-0000-000000000000}"/>
  <bookViews>
    <workbookView xWindow="0" yWindow="0" windowWidth="28800" windowHeight="10965" xr2:uid="{AAE7066F-1198-4234-B21F-78C60A9B2F1C}"/>
  </bookViews>
  <sheets>
    <sheet name="Kategorija I" sheetId="2" r:id="rId1"/>
    <sheet name="Kategorija II" sheetId="1" r:id="rId2"/>
  </sheets>
  <externalReferences>
    <externalReference r:id="rId3"/>
    <externalReference r:id="rId4"/>
  </externalReferences>
  <definedNames>
    <definedName name="_xlnm._FilterDatabase" localSheetId="0" hidden="1">'Kategorija I'!$C$8:$H$8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C15" i="1" l="1"/>
  <c r="C16" i="1"/>
  <c r="C14" i="1"/>
  <c r="C13" i="1"/>
  <c r="C12" i="1"/>
  <c r="C11" i="1"/>
  <c r="C10" i="1"/>
  <c r="C9" i="1"/>
  <c r="D46" i="2"/>
  <c r="E46" i="2"/>
  <c r="E58" i="2"/>
  <c r="D58" i="2"/>
  <c r="E57" i="2"/>
  <c r="D57" i="2"/>
  <c r="E55" i="2"/>
  <c r="D55" i="2"/>
  <c r="E51" i="2"/>
  <c r="D51" i="2"/>
  <c r="E49" i="2"/>
  <c r="D49" i="2"/>
  <c r="E48" i="2"/>
  <c r="D48" i="2"/>
  <c r="E45" i="2"/>
  <c r="D45" i="2"/>
  <c r="E44" i="2"/>
  <c r="D44" i="2"/>
  <c r="E43" i="2"/>
  <c r="D43" i="2"/>
  <c r="E41" i="2"/>
  <c r="D41" i="2"/>
  <c r="E40" i="2"/>
  <c r="D40" i="2"/>
  <c r="E38" i="2"/>
  <c r="D38" i="2"/>
  <c r="E37" i="2"/>
  <c r="D37" i="2"/>
  <c r="E36" i="2"/>
  <c r="D36" i="2"/>
  <c r="E35" i="2"/>
  <c r="D35" i="2"/>
  <c r="E34" i="2"/>
  <c r="D34" i="2"/>
  <c r="E33" i="2"/>
  <c r="D33" i="2"/>
  <c r="E32" i="2"/>
  <c r="D32" i="2"/>
  <c r="E30" i="2"/>
  <c r="D30" i="2"/>
  <c r="E29" i="2"/>
  <c r="D29" i="2"/>
  <c r="E27" i="2"/>
  <c r="D27" i="2"/>
  <c r="E26" i="2"/>
  <c r="D26" i="2"/>
  <c r="E25" i="2"/>
  <c r="D25" i="2"/>
  <c r="E24" i="2"/>
  <c r="D24" i="2"/>
  <c r="E23" i="2"/>
  <c r="D23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4" i="2"/>
  <c r="D14" i="2"/>
  <c r="E12" i="2"/>
  <c r="D12" i="2"/>
  <c r="E11" i="2"/>
  <c r="D11" i="2"/>
  <c r="E9" i="2"/>
  <c r="F62" i="2"/>
  <c r="C17" i="1" l="1"/>
</calcChain>
</file>

<file path=xl/sharedStrings.xml><?xml version="1.0" encoding="utf-8"?>
<sst xmlns="http://schemas.openxmlformats.org/spreadsheetml/2006/main" count="157" uniqueCount="96">
  <si>
    <t>Isplatitelj:</t>
  </si>
  <si>
    <t>OSNOVNA ŠKOLA IVANA GUNDULIĆA DUBROVIK</t>
  </si>
  <si>
    <t>SUSTJEPANSKA 4</t>
  </si>
  <si>
    <t>Dubrovnik</t>
  </si>
  <si>
    <t>OIB: 17804331602</t>
  </si>
  <si>
    <t xml:space="preserve">Kategorija 1 primatelja sredstava </t>
  </si>
  <si>
    <t>RB</t>
  </si>
  <si>
    <t>Naziv primatelja</t>
  </si>
  <si>
    <t xml:space="preserve">OIB primatelja </t>
  </si>
  <si>
    <t xml:space="preserve">Sjedište primatelja </t>
  </si>
  <si>
    <t>Način objave isplaćenog iznosa</t>
  </si>
  <si>
    <t>Vrsta rashoda i izdatka</t>
  </si>
  <si>
    <t xml:space="preserve">PERFECTUM DOO  </t>
  </si>
  <si>
    <t xml:space="preserve">ALCA ZAGREB d.o.o.  </t>
  </si>
  <si>
    <t xml:space="preserve">MARINKOLOR TRADE  </t>
  </si>
  <si>
    <t xml:space="preserve">ARCUS INGENIUM D.O.O  </t>
  </si>
  <si>
    <t xml:space="preserve">INC d.o.o. </t>
  </si>
  <si>
    <t>APPLE VL. MATIĆ JELENA</t>
  </si>
  <si>
    <t xml:space="preserve">TOMMY  </t>
  </si>
  <si>
    <t xml:space="preserve">DB-KANTUN D.O.O.  </t>
  </si>
  <si>
    <t xml:space="preserve">Bross trade </t>
  </si>
  <si>
    <t xml:space="preserve">PEKARA MARE  </t>
  </si>
  <si>
    <t xml:space="preserve">STUDENAC D.O.O.  </t>
  </si>
  <si>
    <t xml:space="preserve">TABONO J.D.O.O.  </t>
  </si>
  <si>
    <t>HEP-OPSKRBA HEP OPSKRBA</t>
  </si>
  <si>
    <t xml:space="preserve">PLATANUS D.O.O.  </t>
  </si>
  <si>
    <t xml:space="preserve">ATTS  </t>
  </si>
  <si>
    <t xml:space="preserve">PROBUS K.I.G.  </t>
  </si>
  <si>
    <t xml:space="preserve">HT - HRVATSKE TELEKOMUNIKACIJE d.d.  </t>
  </si>
  <si>
    <t xml:space="preserve">HRVATSKA POŠTA d.d.  </t>
  </si>
  <si>
    <t xml:space="preserve">A1 HRVATSKA d.o.o.  </t>
  </si>
  <si>
    <t xml:space="preserve">TIHOMIR RADONIĆ - KORČULA PROMET  </t>
  </si>
  <si>
    <t xml:space="preserve">LUJE AUTO d.o.o. </t>
  </si>
  <si>
    <t xml:space="preserve">ALMEL DUBROVNIK  </t>
  </si>
  <si>
    <t xml:space="preserve">HRT  </t>
  </si>
  <si>
    <t xml:space="preserve">VODOVOD DUBROVNIK d.o.o.  </t>
  </si>
  <si>
    <t xml:space="preserve">ČISTOĆA d.o.o.  </t>
  </si>
  <si>
    <t xml:space="preserve">ZAVOD ZA JAVNO ZDRAVSTVO  </t>
  </si>
  <si>
    <t xml:space="preserve">AP-SPLIT d.o.o.  </t>
  </si>
  <si>
    <t xml:space="preserve">COM ENG d.o.o.  </t>
  </si>
  <si>
    <t xml:space="preserve">SCULPTOR NET COMPUTERS d.o.o.  </t>
  </si>
  <si>
    <t xml:space="preserve">HRABRI KONZALTING  </t>
  </si>
  <si>
    <t xml:space="preserve">BILIĆ-ERIĆ d.o.o.  </t>
  </si>
  <si>
    <t xml:space="preserve">NIK TRADE d.o.o.  </t>
  </si>
  <si>
    <t xml:space="preserve">Studentski centar Dubrovnik  </t>
  </si>
  <si>
    <t xml:space="preserve">GENERALI OSIGURANJE d.d.  </t>
  </si>
  <si>
    <t xml:space="preserve">ANA OBRT ZA PROIZVODNJU KOLAČA </t>
  </si>
  <si>
    <t xml:space="preserve">FINA  </t>
  </si>
  <si>
    <t xml:space="preserve">CVJEĆARNICA PATREA  </t>
  </si>
  <si>
    <t xml:space="preserve">RAIFFEISENBANK AUSTRIA d.d.  </t>
  </si>
  <si>
    <t xml:space="preserve">LIBERTAS DUBROVNIK d.o.o.  </t>
  </si>
  <si>
    <t xml:space="preserve">EVENIO D.O.O.  </t>
  </si>
  <si>
    <t xml:space="preserve">ZAKLADA ČUJEM, VJERUJEM, VIDIM  </t>
  </si>
  <si>
    <t>Uredski materijal i ostali materijalni rashodi</t>
  </si>
  <si>
    <t>Materijal i sirovine</t>
  </si>
  <si>
    <t>Energija</t>
  </si>
  <si>
    <t>Materijal i dijelovi za tekuće i investicijsko održavanje</t>
  </si>
  <si>
    <t>Usluge telefona, pošte i prijevoza</t>
  </si>
  <si>
    <t>Usluge tekućeg i investicijskog održavanja</t>
  </si>
  <si>
    <t>Usluge promidžbe i informiranja</t>
  </si>
  <si>
    <t>Komunalne usluge</t>
  </si>
  <si>
    <t>Zdravstvene usluge</t>
  </si>
  <si>
    <t>Računalne usluge</t>
  </si>
  <si>
    <t>Ostale usluge</t>
  </si>
  <si>
    <t>Premije osiguranja</t>
  </si>
  <si>
    <t>Reprezentacija</t>
  </si>
  <si>
    <t>Ostali nespomenuti rashodi poslovanja</t>
  </si>
  <si>
    <t>Obveze za bankarske usluge i usluge platnog prometa</t>
  </si>
  <si>
    <t>Obveze za ostale naknade građanima i kućanstvima u naravi</t>
  </si>
  <si>
    <t>Uredska oprema i namještaj</t>
  </si>
  <si>
    <t>Knjige u knjižnicama</t>
  </si>
  <si>
    <t>Ukupno:</t>
  </si>
  <si>
    <t>Ukupno isplate za ožujak 2024.</t>
  </si>
  <si>
    <t xml:space="preserve">Kategorija 2 primatelja sredstava </t>
  </si>
  <si>
    <t>Vrsta rashoda i izdataka</t>
  </si>
  <si>
    <t xml:space="preserve">Način objave isplaćenog iznosa </t>
  </si>
  <si>
    <t>3111 Obveze za zaposlene</t>
  </si>
  <si>
    <t>3141 Porez i prirez na dohodak iz plaća</t>
  </si>
  <si>
    <t>3151 Doprinosi za MIO - I. stup</t>
  </si>
  <si>
    <t>3162 Obveze za doprinose za obvezno ZO</t>
  </si>
  <si>
    <t>3212 Prijevoz na posao i s posla</t>
  </si>
  <si>
    <t>3721 Ostale naknade iz proračuna u novcu</t>
  </si>
  <si>
    <t>Ravnateljica:</t>
  </si>
  <si>
    <t>Vedrana Elez</t>
  </si>
  <si>
    <t>U Dubrovniku, 11.04.2024. godine</t>
  </si>
  <si>
    <t>3171 Ostale obveze za zaposl. (nagrade, darovi, oprem,nakn. za bolest, inval. i smrt)</t>
  </si>
  <si>
    <t>3213 Stručno usavršavanje zaposlenikaStručno usavršavanje zaposlenika</t>
  </si>
  <si>
    <t>ZAGREB</t>
  </si>
  <si>
    <t>DUBROVNIK</t>
  </si>
  <si>
    <t>METKOVIĆ</t>
  </si>
  <si>
    <t>VARAŽDIN</t>
  </si>
  <si>
    <t>SISAK-TOPOLOVAC</t>
  </si>
  <si>
    <t>VINKOVCI</t>
  </si>
  <si>
    <t>OMIŠ</t>
  </si>
  <si>
    <t>KORČULA</t>
  </si>
  <si>
    <t>14630097084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</si>
</sst>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" fontId="0" fillId="0" borderId="0" xfId="0" applyNumberFormat="1" applyFont="1" applyAlignment="1">
      <alignment horizontal="right" vertical="center"/>
    </xf>
    <xf numFmtId="0" fontId="1" fillId="0" borderId="0" xfId="0" applyFont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0" fillId="0" borderId="4" xfId="0" applyNumberFormat="1" applyBorder="1"/>
    <xf numFmtId="0" fontId="0" fillId="0" borderId="5" xfId="0" applyBorder="1"/>
    <xf numFmtId="4" fontId="0" fillId="0" borderId="5" xfId="0" applyNumberFormat="1" applyBorder="1"/>
    <xf numFmtId="0" fontId="0" fillId="0" borderId="6" xfId="0" applyBorder="1"/>
    <xf numFmtId="4" fontId="0" fillId="0" borderId="6" xfId="0" applyNumberFormat="1" applyBorder="1"/>
    <xf numFmtId="4" fontId="1" fillId="4" borderId="1" xfId="0" applyNumberFormat="1" applyFont="1" applyFill="1" applyBorder="1"/>
    <xf numFmtId="0" fontId="1" fillId="3" borderId="2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4" fontId="0" fillId="0" borderId="8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4" fontId="0" fillId="0" borderId="13" xfId="0" applyNumberFormat="1" applyFont="1" applyBorder="1" applyAlignment="1">
      <alignment horizontal="right" vertical="center"/>
    </xf>
    <xf numFmtId="0" fontId="1" fillId="4" borderId="2" xfId="0" applyFont="1" applyFill="1" applyBorder="1" applyAlignment="1">
      <alignment horizontal="left" vertical="center"/>
    </xf>
    <xf numFmtId="4" fontId="1" fillId="4" borderId="1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4" fontId="0" fillId="0" borderId="15" xfId="0" applyNumberFormat="1" applyFont="1" applyBorder="1" applyAlignment="1">
      <alignment horizontal="right" vertical="center"/>
    </xf>
    <xf numFmtId="4" fontId="0" fillId="0" borderId="0" xfId="0" applyNumberFormat="1"/>
    <xf numFmtId="0" fontId="1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5" xfId="0" applyBorder="1" applyAlignment="1">
      <alignment horizontal="left"/>
    </xf>
    <xf numFmtId="4" fontId="0" fillId="0" borderId="5" xfId="0" applyNumberFormat="1" applyBorder="1" applyAlignment="1">
      <alignment horizontal="left"/>
    </xf>
    <xf numFmtId="0" fontId="0" fillId="0" borderId="6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zvje&#353;taj%20o%20tro&#353;enju%20sredstava%20za%20velja&#269;u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IRIS.Net/EXCEL/Financijska_operativa_-_dnevnik_knji&#382;en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tegorija I"/>
      <sheetName val="Kategorija II"/>
    </sheetNames>
    <sheetDataSet>
      <sheetData sheetId="0">
        <row r="9">
          <cell r="C9" t="str">
            <v xml:space="preserve">A1 HRVATSKA d.o.o.  </v>
          </cell>
          <cell r="D9" t="str">
            <v>29524210204</v>
          </cell>
          <cell r="E9" t="str">
            <v>ZAGREB</v>
          </cell>
        </row>
        <row r="10">
          <cell r="C10" t="str">
            <v xml:space="preserve">ALMEL DUBROVNIK  </v>
          </cell>
          <cell r="D10" t="str">
            <v>87342313630</v>
          </cell>
          <cell r="E10" t="str">
            <v>DUBROVNIK</v>
          </cell>
        </row>
        <row r="11">
          <cell r="C11" t="str">
            <v xml:space="preserve">ANKORA d.o.o.  </v>
          </cell>
          <cell r="D11" t="str">
            <v>19762808329</v>
          </cell>
          <cell r="E11" t="str">
            <v>ZATON VELIKI</v>
          </cell>
        </row>
        <row r="12">
          <cell r="C12" t="str">
            <v>APPLE VL. MATIĆ JELENA</v>
          </cell>
          <cell r="D12" t="str">
            <v>24961727881</v>
          </cell>
          <cell r="E12" t="str">
            <v>METKOVIĆ</v>
          </cell>
        </row>
        <row r="13">
          <cell r="C13" t="str">
            <v xml:space="preserve">ARCUS INGENIUM D.O.O  </v>
          </cell>
          <cell r="D13" t="str">
            <v>52981606243</v>
          </cell>
          <cell r="E13" t="str">
            <v>DUBROVNIK</v>
          </cell>
        </row>
        <row r="14">
          <cell r="C14" t="str">
            <v xml:space="preserve">ARCUS INGENIUM D.O.O  </v>
          </cell>
          <cell r="D14" t="str">
            <v>52981606243</v>
          </cell>
          <cell r="E14" t="str">
            <v>DUBROVNIK</v>
          </cell>
        </row>
        <row r="15">
          <cell r="C15" t="str">
            <v xml:space="preserve">ATTS  </v>
          </cell>
          <cell r="D15" t="str">
            <v>32251687802</v>
          </cell>
          <cell r="E15" t="str">
            <v>DUBROVNIK</v>
          </cell>
        </row>
        <row r="16">
          <cell r="C16" t="str">
            <v xml:space="preserve">BILIĆ-ERIĆ d.o.o.  </v>
          </cell>
          <cell r="D16" t="str">
            <v>68580128211</v>
          </cell>
          <cell r="E16" t="str">
            <v>SESVETE</v>
          </cell>
        </row>
        <row r="17">
          <cell r="C17" t="str">
            <v xml:space="preserve">Bross trade </v>
          </cell>
          <cell r="D17" t="str">
            <v>83598114879</v>
          </cell>
          <cell r="E17" t="str">
            <v>Split</v>
          </cell>
        </row>
        <row r="18">
          <cell r="C18" t="str">
            <v xml:space="preserve">COM ENG d.o.o.  </v>
          </cell>
          <cell r="D18" t="str">
            <v>92756876424</v>
          </cell>
          <cell r="E18" t="str">
            <v>DUBROVNIK</v>
          </cell>
        </row>
        <row r="19">
          <cell r="C19" t="str">
            <v xml:space="preserve">CVJEĆARNICA PATREA  </v>
          </cell>
          <cell r="D19" t="str">
            <v>02775643939</v>
          </cell>
          <cell r="E19" t="str">
            <v>DUBROVNIK</v>
          </cell>
        </row>
        <row r="20">
          <cell r="C20" t="str">
            <v xml:space="preserve">ČISTOĆA d.o.o.  </v>
          </cell>
          <cell r="D20" t="str">
            <v>16912997621</v>
          </cell>
          <cell r="E20" t="str">
            <v>DUBROVNIK</v>
          </cell>
        </row>
        <row r="21">
          <cell r="C21" t="str">
            <v xml:space="preserve">DB-KANTUN D.O.O.  </v>
          </cell>
          <cell r="D21" t="str">
            <v>16278459495</v>
          </cell>
          <cell r="E21" t="str">
            <v>DUBROVNIK</v>
          </cell>
        </row>
        <row r="22">
          <cell r="C22" t="str">
            <v xml:space="preserve">Dokument IT d.o.o.  </v>
          </cell>
          <cell r="D22" t="str">
            <v>45392055435</v>
          </cell>
          <cell r="E22" t="str">
            <v>Zagreb</v>
          </cell>
        </row>
        <row r="23">
          <cell r="C23" t="str">
            <v xml:space="preserve">ELLABO-I.N.D. d.o.o.  </v>
          </cell>
          <cell r="D23" t="str">
            <v>99277525025</v>
          </cell>
          <cell r="E23" t="str">
            <v>DUBROVNIK</v>
          </cell>
        </row>
        <row r="24">
          <cell r="C24" t="str">
            <v xml:space="preserve">FINA  </v>
          </cell>
          <cell r="D24" t="str">
            <v>85821130368</v>
          </cell>
          <cell r="E24" t="str">
            <v>ZAGREB</v>
          </cell>
        </row>
        <row r="25">
          <cell r="C25" t="str">
            <v xml:space="preserve">FINA  </v>
          </cell>
          <cell r="D25" t="str">
            <v>85821130368</v>
          </cell>
          <cell r="E25" t="str">
            <v>ZAGREB</v>
          </cell>
        </row>
        <row r="26">
          <cell r="C26" t="str">
            <v xml:space="preserve">FRENDY d.o.o.  </v>
          </cell>
          <cell r="D26" t="str">
            <v>66977869240</v>
          </cell>
          <cell r="E26" t="str">
            <v>DUBROVNIK</v>
          </cell>
        </row>
        <row r="27">
          <cell r="C27" t="str">
            <v xml:space="preserve">Glasnik Srca Isusova i Marijina </v>
          </cell>
          <cell r="D27">
            <v>36546360268</v>
          </cell>
          <cell r="E27" t="str">
            <v>ZAGREB</v>
          </cell>
        </row>
        <row r="28">
          <cell r="C28" t="str">
            <v>HEP-OPSKRBA HEP OPSKRBA</v>
          </cell>
          <cell r="D28" t="str">
            <v>63073332379</v>
          </cell>
          <cell r="E28" t="str">
            <v>ZAGREB</v>
          </cell>
        </row>
        <row r="29">
          <cell r="C29" t="str">
            <v xml:space="preserve">HRABRI KONZALTING  </v>
          </cell>
          <cell r="D29" t="str">
            <v>74349685068</v>
          </cell>
          <cell r="E29" t="str">
            <v>KARLOVAC</v>
          </cell>
        </row>
        <row r="30">
          <cell r="C30" t="str">
            <v xml:space="preserve">HRT  </v>
          </cell>
          <cell r="D30" t="str">
            <v>68419124305</v>
          </cell>
          <cell r="E30" t="str">
            <v>ZAGREB</v>
          </cell>
        </row>
        <row r="31">
          <cell r="C31" t="str">
            <v xml:space="preserve">HRVATSKA POŠTA d.d.  </v>
          </cell>
          <cell r="D31" t="str">
            <v>87311810356</v>
          </cell>
          <cell r="E31" t="str">
            <v>SPLIT</v>
          </cell>
        </row>
        <row r="32">
          <cell r="C32" t="str">
            <v xml:space="preserve">HT - HRVATSKE TELEKOMUNIKACIJE d.d.  </v>
          </cell>
          <cell r="D32" t="str">
            <v>81793146560</v>
          </cell>
          <cell r="E32" t="str">
            <v>ZAGREB</v>
          </cell>
        </row>
        <row r="33">
          <cell r="C33" t="str">
            <v xml:space="preserve">HT - HRVATSKE TELEKOMUNIKACIJE d.d.  </v>
          </cell>
          <cell r="D33" t="str">
            <v>81793146560</v>
          </cell>
          <cell r="E33" t="str">
            <v>ZAGREB</v>
          </cell>
        </row>
        <row r="34">
          <cell r="C34" t="str">
            <v xml:space="preserve">HUROŠ  </v>
          </cell>
          <cell r="D34" t="str">
            <v>97748123085</v>
          </cell>
          <cell r="E34" t="str">
            <v>ZAGREB</v>
          </cell>
        </row>
        <row r="35">
          <cell r="C35" t="str">
            <v xml:space="preserve">KONZUM PLUS D.O.O.  </v>
          </cell>
          <cell r="D35" t="str">
            <v>62226620908</v>
          </cell>
          <cell r="E35" t="str">
            <v>ZAGREB</v>
          </cell>
        </row>
        <row r="36">
          <cell r="C36" t="str">
            <v xml:space="preserve">LIBERTAS DUBROVNIK d.o.o.  </v>
          </cell>
          <cell r="D36" t="str">
            <v>36411681446</v>
          </cell>
          <cell r="E36" t="str">
            <v>DUBROVNIK</v>
          </cell>
        </row>
        <row r="37">
          <cell r="C37" t="str">
            <v xml:space="preserve">MARINKOLOR TRADE  </v>
          </cell>
          <cell r="D37" t="str">
            <v>14739539015</v>
          </cell>
          <cell r="E37" t="str">
            <v>DUBROVNIK</v>
          </cell>
        </row>
        <row r="38">
          <cell r="C38" t="str">
            <v xml:space="preserve">NIK TRADE d.o.o.  </v>
          </cell>
          <cell r="D38" t="str">
            <v>56634042125</v>
          </cell>
          <cell r="E38" t="str">
            <v>DUBROVNIK</v>
          </cell>
        </row>
        <row r="39">
          <cell r="C39" t="str">
            <v xml:space="preserve">PERFECTUM DOO  </v>
          </cell>
          <cell r="D39" t="str">
            <v>93155201521</v>
          </cell>
          <cell r="E39" t="str">
            <v>DUBROVNIK</v>
          </cell>
        </row>
        <row r="40">
          <cell r="C40" t="str">
            <v xml:space="preserve">PLATANUS D.O.O.  </v>
          </cell>
          <cell r="D40" t="str">
            <v>54030208881</v>
          </cell>
          <cell r="E40" t="str">
            <v>TRSTENO</v>
          </cell>
        </row>
        <row r="41">
          <cell r="C41" t="str">
            <v xml:space="preserve">POSLOVNI EDUKATOR D.O.O.  </v>
          </cell>
          <cell r="D41" t="str">
            <v>45065170578</v>
          </cell>
          <cell r="E41" t="str">
            <v>KAŠTEL KAMBELOVAC</v>
          </cell>
        </row>
        <row r="42">
          <cell r="C42" t="str">
            <v xml:space="preserve">PRESTIGE TRADE DUBROVNIK  </v>
          </cell>
          <cell r="D42" t="str">
            <v>42858236476</v>
          </cell>
          <cell r="E42" t="str">
            <v>DUBROVNIK</v>
          </cell>
        </row>
        <row r="43">
          <cell r="C43" t="str">
            <v xml:space="preserve">RAIFFEISENBANK AUSTRIA d.d.  </v>
          </cell>
          <cell r="D43" t="str">
            <v>53056966535</v>
          </cell>
          <cell r="E43" t="str">
            <v>ZAGREB</v>
          </cell>
        </row>
        <row r="44">
          <cell r="C44" t="str">
            <v xml:space="preserve">SANITAT DUBROVNIK  </v>
          </cell>
          <cell r="D44" t="str">
            <v>99080716453</v>
          </cell>
          <cell r="E44" t="str">
            <v>DUBROVNIK</v>
          </cell>
        </row>
        <row r="45">
          <cell r="C45" t="str">
            <v xml:space="preserve">SERVIS MEŠTAR HENDIĆ  </v>
          </cell>
          <cell r="D45" t="str">
            <v>76266131122</v>
          </cell>
          <cell r="E45" t="str">
            <v>DUBROVNIK</v>
          </cell>
        </row>
        <row r="46">
          <cell r="C46" t="str">
            <v>ŠKOLSKA KNJIGA D.D.</v>
          </cell>
          <cell r="D46" t="str">
            <v>38967655335</v>
          </cell>
          <cell r="E46" t="str">
            <v>ZAGREB</v>
          </cell>
        </row>
        <row r="47">
          <cell r="C47" t="str">
            <v xml:space="preserve">TABONO J.D.O.O.  </v>
          </cell>
          <cell r="D47" t="str">
            <v>19736682101</v>
          </cell>
          <cell r="E47" t="str">
            <v>DUBROVNIK</v>
          </cell>
        </row>
        <row r="48">
          <cell r="C48" t="str">
            <v xml:space="preserve">TOMMY  </v>
          </cell>
          <cell r="D48" t="str">
            <v>00278260010</v>
          </cell>
          <cell r="E48" t="str">
            <v>DUBROVNIK</v>
          </cell>
        </row>
        <row r="49">
          <cell r="C49" t="str">
            <v xml:space="preserve">VODOVOD DUBROVNIK d.o.o.  </v>
          </cell>
          <cell r="D49" t="str">
            <v>00862047577</v>
          </cell>
          <cell r="E49" t="str">
            <v>DUBROVNIK</v>
          </cell>
        </row>
        <row r="50">
          <cell r="C50" t="str">
            <v xml:space="preserve">ZADRUŽNA ŠTAMPA d.d.  </v>
          </cell>
          <cell r="D50" t="str">
            <v>52035912612</v>
          </cell>
          <cell r="E50" t="str">
            <v>ZAGREB</v>
          </cell>
        </row>
        <row r="51">
          <cell r="C51" t="str">
            <v xml:space="preserve">Zole tours&amp;transfers  </v>
          </cell>
          <cell r="D51" t="str">
            <v>59367431135</v>
          </cell>
          <cell r="E51" t="str">
            <v>Dubrovnik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1"/>
    </sheetNames>
    <sheetDataSet>
      <sheetData sheetId="0"/>
      <sheetData sheetId="1">
        <row r="2">
          <cell r="F2">
            <v>1018.22</v>
          </cell>
        </row>
        <row r="3">
          <cell r="F3">
            <v>19.98</v>
          </cell>
        </row>
        <row r="4">
          <cell r="F4">
            <v>4.99</v>
          </cell>
        </row>
        <row r="5">
          <cell r="F5">
            <v>24.97</v>
          </cell>
        </row>
        <row r="6">
          <cell r="F6">
            <v>307.07</v>
          </cell>
        </row>
        <row r="7">
          <cell r="F7">
            <v>1667.94</v>
          </cell>
        </row>
        <row r="8">
          <cell r="F8">
            <v>977.87</v>
          </cell>
        </row>
        <row r="9">
          <cell r="F9">
            <v>1250.28</v>
          </cell>
        </row>
        <row r="10">
          <cell r="F10">
            <v>1235.29</v>
          </cell>
        </row>
        <row r="11">
          <cell r="F11">
            <v>1432.28</v>
          </cell>
        </row>
        <row r="12">
          <cell r="F12">
            <v>1298.17</v>
          </cell>
        </row>
        <row r="13">
          <cell r="F13">
            <v>108.37</v>
          </cell>
        </row>
        <row r="14">
          <cell r="F14">
            <v>461.7</v>
          </cell>
        </row>
        <row r="15">
          <cell r="F15">
            <v>1155.55</v>
          </cell>
        </row>
        <row r="16">
          <cell r="F16">
            <v>943</v>
          </cell>
        </row>
        <row r="17">
          <cell r="F17">
            <v>5.0199999999999996</v>
          </cell>
        </row>
        <row r="18">
          <cell r="F18">
            <v>1.26</v>
          </cell>
        </row>
        <row r="19">
          <cell r="F19">
            <v>6.28</v>
          </cell>
        </row>
        <row r="20">
          <cell r="F20">
            <v>1242.57</v>
          </cell>
        </row>
        <row r="21">
          <cell r="F21">
            <v>1137.99</v>
          </cell>
        </row>
        <row r="22">
          <cell r="F22">
            <v>724.14</v>
          </cell>
        </row>
        <row r="23">
          <cell r="F23">
            <v>408.79</v>
          </cell>
        </row>
        <row r="24">
          <cell r="F24">
            <v>696.44</v>
          </cell>
        </row>
        <row r="25">
          <cell r="F25">
            <v>636.5</v>
          </cell>
        </row>
        <row r="26">
          <cell r="F26">
            <v>582.65</v>
          </cell>
        </row>
        <row r="27">
          <cell r="F27">
            <v>583.02</v>
          </cell>
        </row>
        <row r="28">
          <cell r="F28">
            <v>986.74</v>
          </cell>
        </row>
        <row r="29">
          <cell r="F29">
            <v>783.16</v>
          </cell>
        </row>
        <row r="30">
          <cell r="F30">
            <v>655.54</v>
          </cell>
        </row>
        <row r="31">
          <cell r="F31">
            <v>148.34</v>
          </cell>
        </row>
        <row r="32">
          <cell r="F32">
            <v>512.51</v>
          </cell>
        </row>
        <row r="33">
          <cell r="F33">
            <v>155.36000000000001</v>
          </cell>
        </row>
        <row r="34">
          <cell r="F34">
            <v>160.04</v>
          </cell>
        </row>
        <row r="35">
          <cell r="F35">
            <v>715.2</v>
          </cell>
        </row>
        <row r="36">
          <cell r="F36">
            <v>924.22</v>
          </cell>
        </row>
        <row r="37">
          <cell r="F37">
            <v>619.49</v>
          </cell>
        </row>
        <row r="38">
          <cell r="F38">
            <v>800.94</v>
          </cell>
        </row>
        <row r="39">
          <cell r="F39">
            <v>720.65</v>
          </cell>
        </row>
        <row r="40">
          <cell r="F40">
            <v>581.1</v>
          </cell>
        </row>
        <row r="41">
          <cell r="F41">
            <v>114.55</v>
          </cell>
        </row>
        <row r="42">
          <cell r="F42">
            <v>865.08</v>
          </cell>
        </row>
        <row r="43">
          <cell r="F43">
            <v>170.65</v>
          </cell>
        </row>
        <row r="44">
          <cell r="F44">
            <v>207.73</v>
          </cell>
        </row>
        <row r="45">
          <cell r="F45">
            <v>149.32</v>
          </cell>
        </row>
        <row r="46">
          <cell r="F46">
            <v>318.27999999999997</v>
          </cell>
        </row>
        <row r="47">
          <cell r="F47">
            <v>272.61</v>
          </cell>
        </row>
        <row r="48">
          <cell r="F48">
            <v>42.52</v>
          </cell>
        </row>
        <row r="49">
          <cell r="F49">
            <v>283.89</v>
          </cell>
        </row>
        <row r="50">
          <cell r="F50">
            <v>212.4</v>
          </cell>
        </row>
        <row r="51">
          <cell r="F51">
            <v>70.8</v>
          </cell>
        </row>
        <row r="52">
          <cell r="F52">
            <v>765.64</v>
          </cell>
        </row>
        <row r="53">
          <cell r="F53">
            <v>2266.84</v>
          </cell>
        </row>
        <row r="54">
          <cell r="F54">
            <v>169.47</v>
          </cell>
        </row>
        <row r="55">
          <cell r="F55">
            <v>508.4</v>
          </cell>
        </row>
        <row r="56">
          <cell r="F56">
            <v>435.77</v>
          </cell>
        </row>
        <row r="57">
          <cell r="F57">
            <v>931.27</v>
          </cell>
        </row>
        <row r="58">
          <cell r="F58">
            <v>282.14999999999998</v>
          </cell>
        </row>
        <row r="59">
          <cell r="F59">
            <v>715.46</v>
          </cell>
        </row>
        <row r="60">
          <cell r="F60">
            <v>233.64</v>
          </cell>
        </row>
        <row r="61">
          <cell r="F61">
            <v>2526.6</v>
          </cell>
        </row>
        <row r="62">
          <cell r="F62">
            <v>559.23</v>
          </cell>
        </row>
        <row r="63">
          <cell r="F63">
            <v>1438.03</v>
          </cell>
        </row>
        <row r="64">
          <cell r="F64">
            <v>931.11</v>
          </cell>
        </row>
        <row r="65">
          <cell r="F65">
            <v>100</v>
          </cell>
        </row>
        <row r="66">
          <cell r="F66">
            <v>35.979999999999997</v>
          </cell>
        </row>
        <row r="67">
          <cell r="F67">
            <v>35.979999999999997</v>
          </cell>
        </row>
        <row r="68">
          <cell r="F68">
            <v>35.979999999999997</v>
          </cell>
        </row>
        <row r="69">
          <cell r="F69">
            <v>35.979999999999997</v>
          </cell>
        </row>
        <row r="70">
          <cell r="F70">
            <v>30</v>
          </cell>
        </row>
        <row r="71">
          <cell r="F71">
            <v>30</v>
          </cell>
        </row>
        <row r="72">
          <cell r="F72">
            <v>35.979999999999997</v>
          </cell>
        </row>
        <row r="73">
          <cell r="F73">
            <v>35.979999999999997</v>
          </cell>
        </row>
        <row r="74">
          <cell r="F74">
            <v>30</v>
          </cell>
        </row>
        <row r="75">
          <cell r="F75">
            <v>30</v>
          </cell>
        </row>
        <row r="76">
          <cell r="F76">
            <v>30</v>
          </cell>
        </row>
        <row r="77">
          <cell r="F77">
            <v>30</v>
          </cell>
        </row>
        <row r="78">
          <cell r="F78">
            <v>15</v>
          </cell>
        </row>
        <row r="79">
          <cell r="F79">
            <v>15</v>
          </cell>
        </row>
        <row r="85">
          <cell r="F85">
            <v>99</v>
          </cell>
        </row>
        <row r="86">
          <cell r="F86">
            <v>1350.43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DEA8E-31B3-4EA7-BE5C-916AA4B29D46}">
  <sheetPr codeName="Sheet1"/>
  <dimension ref="B1:J62"/>
  <sheetViews>
    <sheetView showGridLines="0" tabSelected="1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C52" sqref="C52"/>
    </sheetView>
  </sheetViews>
  <sheetFormatPr defaultRowHeight="15" x14ac:dyDescent="0.25"/>
  <cols>
    <col min="1" max="1" width="1.85546875" customWidth="1"/>
    <col min="2" max="2" width="3.7109375" customWidth="1"/>
    <col min="3" max="3" width="37.28515625" bestFit="1" customWidth="1"/>
    <col min="4" max="4" width="14.28515625" bestFit="1" customWidth="1"/>
    <col min="5" max="5" width="26.42578125" customWidth="1"/>
    <col min="6" max="6" width="16.7109375" customWidth="1"/>
    <col min="7" max="7" width="9" customWidth="1"/>
    <col min="8" max="8" width="55" bestFit="1" customWidth="1"/>
  </cols>
  <sheetData>
    <row r="1" spans="2:8" s="1" customFormat="1" ht="9" customHeight="1" x14ac:dyDescent="0.25">
      <c r="C1" s="2"/>
      <c r="D1" s="3"/>
      <c r="E1" s="4"/>
      <c r="F1" s="3"/>
    </row>
    <row r="2" spans="2:8" s="1" customFormat="1" x14ac:dyDescent="0.25">
      <c r="B2" s="29" t="s">
        <v>0</v>
      </c>
      <c r="C2" s="29"/>
      <c r="D2" s="3"/>
      <c r="E2" s="4"/>
      <c r="F2" s="3"/>
    </row>
    <row r="3" spans="2:8" s="1" customFormat="1" x14ac:dyDescent="0.25">
      <c r="B3" s="5" t="s">
        <v>1</v>
      </c>
      <c r="C3" s="2"/>
      <c r="D3" s="3"/>
      <c r="E3" s="4"/>
      <c r="F3" s="3"/>
    </row>
    <row r="4" spans="2:8" s="1" customFormat="1" x14ac:dyDescent="0.25">
      <c r="B4" s="1" t="s">
        <v>2</v>
      </c>
      <c r="C4" s="2"/>
      <c r="D4" s="3"/>
      <c r="E4" s="4"/>
      <c r="F4" s="3"/>
    </row>
    <row r="5" spans="2:8" s="1" customFormat="1" x14ac:dyDescent="0.25">
      <c r="B5" s="5" t="s">
        <v>3</v>
      </c>
      <c r="C5" s="2"/>
      <c r="D5" s="3"/>
      <c r="E5" s="4"/>
      <c r="F5" s="3"/>
    </row>
    <row r="6" spans="2:8" s="1" customFormat="1" x14ac:dyDescent="0.25">
      <c r="B6" s="1" t="s">
        <v>4</v>
      </c>
      <c r="C6" s="2"/>
      <c r="D6" s="3"/>
      <c r="E6" s="4"/>
      <c r="F6" s="3"/>
    </row>
    <row r="7" spans="2:8" s="1" customFormat="1" x14ac:dyDescent="0.25">
      <c r="B7" s="32" t="s">
        <v>5</v>
      </c>
      <c r="C7" s="32"/>
      <c r="D7" s="32"/>
      <c r="E7" s="32"/>
      <c r="F7" s="32"/>
      <c r="G7" s="32"/>
      <c r="H7" s="32"/>
    </row>
    <row r="8" spans="2:8" s="1" customFormat="1" ht="34.5" customHeight="1" x14ac:dyDescent="0.25">
      <c r="B8" s="6" t="s">
        <v>6</v>
      </c>
      <c r="C8" s="7" t="s">
        <v>7</v>
      </c>
      <c r="D8" s="6" t="s">
        <v>8</v>
      </c>
      <c r="E8" s="7" t="s">
        <v>9</v>
      </c>
      <c r="F8" s="8" t="s">
        <v>10</v>
      </c>
      <c r="G8" s="30" t="s">
        <v>11</v>
      </c>
      <c r="H8" s="31"/>
    </row>
    <row r="9" spans="2:8" x14ac:dyDescent="0.25">
      <c r="B9" s="9">
        <v>1</v>
      </c>
      <c r="C9" s="9" t="s">
        <v>30</v>
      </c>
      <c r="D9" s="9" t="str">
        <f>+VLOOKUP(C9,'[1]Kategorija I'!$C$9:$E$51,2,FALSE)</f>
        <v>29524210204</v>
      </c>
      <c r="E9" s="9" t="str">
        <f>+VLOOKUP(C9,'[1]Kategorija I'!$C$9:$E$51,3,FALSE)</f>
        <v>ZAGREB</v>
      </c>
      <c r="F9" s="10">
        <v>21.9</v>
      </c>
      <c r="G9" s="9">
        <v>3231</v>
      </c>
      <c r="H9" s="9" t="s">
        <v>57</v>
      </c>
    </row>
    <row r="10" spans="2:8" x14ac:dyDescent="0.25">
      <c r="B10" s="11">
        <v>2</v>
      </c>
      <c r="C10" s="11" t="s">
        <v>13</v>
      </c>
      <c r="D10" s="38">
        <v>58353015102</v>
      </c>
      <c r="E10" s="11" t="s">
        <v>87</v>
      </c>
      <c r="F10" s="12">
        <v>955.75</v>
      </c>
      <c r="G10" s="11">
        <v>3221</v>
      </c>
      <c r="H10" s="11" t="s">
        <v>53</v>
      </c>
    </row>
    <row r="11" spans="2:8" x14ac:dyDescent="0.25">
      <c r="B11" s="11">
        <v>3</v>
      </c>
      <c r="C11" s="11" t="s">
        <v>33</v>
      </c>
      <c r="D11" s="38" t="str">
        <f>+VLOOKUP(C11,'[1]Kategorija I'!$C$9:$E$51,2,FALSE)</f>
        <v>87342313630</v>
      </c>
      <c r="E11" s="11" t="str">
        <f>+VLOOKUP(C11,'[1]Kategorija I'!$C$9:$E$51,3,FALSE)</f>
        <v>DUBROVNIK</v>
      </c>
      <c r="F11" s="12">
        <v>281.25</v>
      </c>
      <c r="G11" s="11">
        <v>3232</v>
      </c>
      <c r="H11" s="11" t="s">
        <v>58</v>
      </c>
    </row>
    <row r="12" spans="2:8" x14ac:dyDescent="0.25">
      <c r="B12" s="11">
        <v>4</v>
      </c>
      <c r="C12" s="11" t="s">
        <v>33</v>
      </c>
      <c r="D12" s="38" t="str">
        <f>+VLOOKUP(C12,'[1]Kategorija I'!$C$9:$E$51,2,FALSE)</f>
        <v>87342313630</v>
      </c>
      <c r="E12" s="11" t="str">
        <f>+VLOOKUP(C12,'[1]Kategorija I'!$C$9:$E$51,3,FALSE)</f>
        <v>DUBROVNIK</v>
      </c>
      <c r="F12" s="12">
        <v>50</v>
      </c>
      <c r="G12" s="11">
        <v>3239</v>
      </c>
      <c r="H12" s="11" t="s">
        <v>63</v>
      </c>
    </row>
    <row r="13" spans="2:8" x14ac:dyDescent="0.25">
      <c r="B13" s="11">
        <v>5</v>
      </c>
      <c r="C13" s="11" t="s">
        <v>46</v>
      </c>
      <c r="D13" s="38">
        <v>49197138436</v>
      </c>
      <c r="E13" s="11" t="s">
        <v>88</v>
      </c>
      <c r="F13" s="12">
        <v>69</v>
      </c>
      <c r="G13" s="11">
        <v>3293</v>
      </c>
      <c r="H13" s="11" t="s">
        <v>65</v>
      </c>
    </row>
    <row r="14" spans="2:8" x14ac:dyDescent="0.25">
      <c r="B14" s="11">
        <v>6</v>
      </c>
      <c r="C14" s="11" t="s">
        <v>17</v>
      </c>
      <c r="D14" s="38" t="str">
        <f>+VLOOKUP(C14,'[1]Kategorija I'!$C$9:$E$51,2,FALSE)</f>
        <v>24961727881</v>
      </c>
      <c r="E14" s="11" t="str">
        <f>+VLOOKUP(C14,'[1]Kategorija I'!$C$9:$E$51,3,FALSE)</f>
        <v>METKOVIĆ</v>
      </c>
      <c r="F14" s="12">
        <v>1029.02</v>
      </c>
      <c r="G14" s="11">
        <v>3222</v>
      </c>
      <c r="H14" s="11" t="s">
        <v>54</v>
      </c>
    </row>
    <row r="15" spans="2:8" x14ac:dyDescent="0.25">
      <c r="B15" s="11">
        <v>7</v>
      </c>
      <c r="C15" s="11" t="s">
        <v>38</v>
      </c>
      <c r="D15" s="38">
        <v>24961727881</v>
      </c>
      <c r="E15" s="38" t="s">
        <v>89</v>
      </c>
      <c r="F15" s="12">
        <v>63.08</v>
      </c>
      <c r="G15" s="11">
        <v>3238</v>
      </c>
      <c r="H15" s="11" t="s">
        <v>62</v>
      </c>
    </row>
    <row r="16" spans="2:8" x14ac:dyDescent="0.25">
      <c r="B16" s="11">
        <v>8</v>
      </c>
      <c r="C16" s="11" t="s">
        <v>15</v>
      </c>
      <c r="D16" s="11" t="str">
        <f>+VLOOKUP(C16,'[1]Kategorija I'!$C$9:$E$51,2,FALSE)</f>
        <v>52981606243</v>
      </c>
      <c r="E16" s="11" t="str">
        <f>+VLOOKUP(C16,'[1]Kategorija I'!$C$9:$E$51,3,FALSE)</f>
        <v>DUBROVNIK</v>
      </c>
      <c r="F16" s="12">
        <v>99.2</v>
      </c>
      <c r="G16" s="11">
        <v>3221</v>
      </c>
      <c r="H16" s="11" t="s">
        <v>53</v>
      </c>
    </row>
    <row r="17" spans="2:10" x14ac:dyDescent="0.25">
      <c r="B17" s="11">
        <v>9</v>
      </c>
      <c r="C17" s="11" t="s">
        <v>15</v>
      </c>
      <c r="D17" s="11" t="str">
        <f>+VLOOKUP(C17,'[1]Kategorija I'!$C$9:$E$51,2,FALSE)</f>
        <v>52981606243</v>
      </c>
      <c r="E17" s="11" t="str">
        <f>+VLOOKUP(C17,'[1]Kategorija I'!$C$9:$E$51,3,FALSE)</f>
        <v>DUBROVNIK</v>
      </c>
      <c r="F17" s="12">
        <v>93.75</v>
      </c>
      <c r="G17" s="11">
        <v>3224</v>
      </c>
      <c r="H17" s="11" t="s">
        <v>56</v>
      </c>
      <c r="J17" s="28"/>
    </row>
    <row r="18" spans="2:10" x14ac:dyDescent="0.25">
      <c r="B18" s="11">
        <v>10</v>
      </c>
      <c r="C18" s="11" t="s">
        <v>15</v>
      </c>
      <c r="D18" s="11" t="str">
        <f>+VLOOKUP(C18,'[1]Kategorija I'!$C$9:$E$51,2,FALSE)</f>
        <v>52981606243</v>
      </c>
      <c r="E18" s="11" t="str">
        <f>+VLOOKUP(C18,'[1]Kategorija I'!$C$9:$E$51,3,FALSE)</f>
        <v>DUBROVNIK</v>
      </c>
      <c r="F18" s="12">
        <v>412.5</v>
      </c>
      <c r="G18" s="11">
        <v>3232</v>
      </c>
      <c r="H18" s="11" t="s">
        <v>58</v>
      </c>
    </row>
    <row r="19" spans="2:10" x14ac:dyDescent="0.25">
      <c r="B19" s="11">
        <v>11</v>
      </c>
      <c r="C19" s="11" t="s">
        <v>15</v>
      </c>
      <c r="D19" s="11" t="str">
        <f>+VLOOKUP(C19,'[1]Kategorija I'!$C$9:$E$51,2,FALSE)</f>
        <v>52981606243</v>
      </c>
      <c r="E19" s="11" t="str">
        <f>+VLOOKUP(C19,'[1]Kategorija I'!$C$9:$E$51,3,FALSE)</f>
        <v>DUBROVNIK</v>
      </c>
      <c r="F19" s="12">
        <v>161.25</v>
      </c>
      <c r="G19" s="11">
        <v>3232</v>
      </c>
      <c r="H19" s="11" t="s">
        <v>58</v>
      </c>
    </row>
    <row r="20" spans="2:10" x14ac:dyDescent="0.25">
      <c r="B20" s="11">
        <v>12</v>
      </c>
      <c r="C20" s="11" t="s">
        <v>15</v>
      </c>
      <c r="D20" s="11" t="str">
        <f>+VLOOKUP(C20,'[1]Kategorija I'!$C$9:$E$51,2,FALSE)</f>
        <v>52981606243</v>
      </c>
      <c r="E20" s="11" t="str">
        <f>+VLOOKUP(C20,'[1]Kategorija I'!$C$9:$E$51,3,FALSE)</f>
        <v>DUBROVNIK</v>
      </c>
      <c r="F20" s="12">
        <v>870</v>
      </c>
      <c r="G20" s="11">
        <v>4221</v>
      </c>
      <c r="H20" s="11" t="s">
        <v>69</v>
      </c>
    </row>
    <row r="21" spans="2:10" x14ac:dyDescent="0.25">
      <c r="B21" s="11">
        <v>13</v>
      </c>
      <c r="C21" s="11" t="s">
        <v>26</v>
      </c>
      <c r="D21" s="11" t="str">
        <f>+VLOOKUP(C21,'[1]Kategorija I'!$C$9:$E$51,2,FALSE)</f>
        <v>32251687802</v>
      </c>
      <c r="E21" s="11" t="str">
        <f>+VLOOKUP(C21,'[1]Kategorija I'!$C$9:$E$51,3,FALSE)</f>
        <v>DUBROVNIK</v>
      </c>
      <c r="F21" s="12">
        <v>79.25</v>
      </c>
      <c r="G21" s="11">
        <v>3224</v>
      </c>
      <c r="H21" s="11" t="s">
        <v>56</v>
      </c>
    </row>
    <row r="22" spans="2:10" x14ac:dyDescent="0.25">
      <c r="B22" s="11">
        <v>14</v>
      </c>
      <c r="C22" s="11" t="s">
        <v>42</v>
      </c>
      <c r="D22" s="11" t="str">
        <f>+VLOOKUP(C22,'[1]Kategorija I'!$C$9:$E$51,2,FALSE)</f>
        <v>68580128211</v>
      </c>
      <c r="E22" s="11" t="str">
        <f>+VLOOKUP(C22,'[1]Kategorija I'!$C$9:$E$51,3,FALSE)</f>
        <v>SESVETE</v>
      </c>
      <c r="F22" s="12">
        <v>1164.3800000000001</v>
      </c>
      <c r="G22" s="11">
        <v>3239</v>
      </c>
      <c r="H22" s="11" t="s">
        <v>63</v>
      </c>
    </row>
    <row r="23" spans="2:10" x14ac:dyDescent="0.25">
      <c r="B23" s="11">
        <v>15</v>
      </c>
      <c r="C23" s="11" t="s">
        <v>20</v>
      </c>
      <c r="D23" s="11" t="str">
        <f>+VLOOKUP(C23,'[1]Kategorija I'!$C$9:$E$51,2,FALSE)</f>
        <v>83598114879</v>
      </c>
      <c r="E23" s="11" t="str">
        <f>+VLOOKUP(C23,'[1]Kategorija I'!$C$9:$E$51,3,FALSE)</f>
        <v>Split</v>
      </c>
      <c r="F23" s="12">
        <v>1075.25</v>
      </c>
      <c r="G23" s="11">
        <v>3222</v>
      </c>
      <c r="H23" s="11" t="s">
        <v>54</v>
      </c>
    </row>
    <row r="24" spans="2:10" x14ac:dyDescent="0.25">
      <c r="B24" s="11">
        <v>16</v>
      </c>
      <c r="C24" s="11" t="s">
        <v>39</v>
      </c>
      <c r="D24" s="11" t="str">
        <f>+VLOOKUP(C24,'[1]Kategorija I'!$C$9:$E$51,2,FALSE)</f>
        <v>92756876424</v>
      </c>
      <c r="E24" s="11" t="str">
        <f>+VLOOKUP(C24,'[1]Kategorija I'!$C$9:$E$51,3,FALSE)</f>
        <v>DUBROVNIK</v>
      </c>
      <c r="F24" s="12">
        <v>178.75</v>
      </c>
      <c r="G24" s="11">
        <v>3238</v>
      </c>
      <c r="H24" s="11" t="s">
        <v>62</v>
      </c>
    </row>
    <row r="25" spans="2:10" x14ac:dyDescent="0.25">
      <c r="B25" s="11">
        <v>17</v>
      </c>
      <c r="C25" s="11" t="s">
        <v>48</v>
      </c>
      <c r="D25" s="11" t="str">
        <f>+VLOOKUP(C25,'[1]Kategorija I'!$C$9:$E$51,2,FALSE)</f>
        <v>02775643939</v>
      </c>
      <c r="E25" s="11" t="str">
        <f>+VLOOKUP(C25,'[1]Kategorija I'!$C$9:$E$51,3,FALSE)</f>
        <v>DUBROVNIK</v>
      </c>
      <c r="F25" s="12">
        <v>107.5</v>
      </c>
      <c r="G25" s="11">
        <v>3299</v>
      </c>
      <c r="H25" s="11" t="s">
        <v>66</v>
      </c>
    </row>
    <row r="26" spans="2:10" x14ac:dyDescent="0.25">
      <c r="B26" s="11">
        <v>18</v>
      </c>
      <c r="C26" s="11" t="s">
        <v>36</v>
      </c>
      <c r="D26" s="11" t="str">
        <f>+VLOOKUP(C26,'[1]Kategorija I'!$C$9:$E$51,2,FALSE)</f>
        <v>16912997621</v>
      </c>
      <c r="E26" s="11" t="str">
        <f>+VLOOKUP(C26,'[1]Kategorija I'!$C$9:$E$51,3,FALSE)</f>
        <v>DUBROVNIK</v>
      </c>
      <c r="F26" s="12">
        <v>454.94</v>
      </c>
      <c r="G26" s="11">
        <v>3234</v>
      </c>
      <c r="H26" s="11" t="s">
        <v>60</v>
      </c>
    </row>
    <row r="27" spans="2:10" x14ac:dyDescent="0.25">
      <c r="B27" s="11">
        <v>19</v>
      </c>
      <c r="C27" s="11" t="s">
        <v>19</v>
      </c>
      <c r="D27" s="11" t="str">
        <f>+VLOOKUP(C27,'[1]Kategorija I'!$C$9:$E$51,2,FALSE)</f>
        <v>16278459495</v>
      </c>
      <c r="E27" s="11" t="str">
        <f>+VLOOKUP(C27,'[1]Kategorija I'!$C$9:$E$51,3,FALSE)</f>
        <v>DUBROVNIK</v>
      </c>
      <c r="F27" s="12">
        <v>870.0200000000001</v>
      </c>
      <c r="G27" s="11">
        <v>3222</v>
      </c>
      <c r="H27" s="11" t="s">
        <v>54</v>
      </c>
    </row>
    <row r="28" spans="2:10" x14ac:dyDescent="0.25">
      <c r="B28" s="11">
        <v>20</v>
      </c>
      <c r="C28" s="11" t="s">
        <v>51</v>
      </c>
      <c r="D28" s="38">
        <v>69863470363</v>
      </c>
      <c r="E28" s="39" t="s">
        <v>90</v>
      </c>
      <c r="F28" s="12">
        <v>114.97</v>
      </c>
      <c r="G28" s="11">
        <v>4241</v>
      </c>
      <c r="H28" s="11" t="s">
        <v>70</v>
      </c>
    </row>
    <row r="29" spans="2:10" x14ac:dyDescent="0.25">
      <c r="B29" s="11">
        <v>21</v>
      </c>
      <c r="C29" s="11" t="s">
        <v>47</v>
      </c>
      <c r="D29" s="11" t="str">
        <f>+VLOOKUP(C29,'[1]Kategorija I'!$C$9:$E$51,2,FALSE)</f>
        <v>85821130368</v>
      </c>
      <c r="E29" s="11" t="str">
        <f>+VLOOKUP(C29,'[1]Kategorija I'!$C$9:$E$51,3,FALSE)</f>
        <v>ZAGREB</v>
      </c>
      <c r="F29" s="12">
        <v>1.66</v>
      </c>
      <c r="G29" s="11">
        <v>3299</v>
      </c>
      <c r="H29" s="11" t="s">
        <v>66</v>
      </c>
    </row>
    <row r="30" spans="2:10" x14ac:dyDescent="0.25">
      <c r="B30" s="11">
        <v>22</v>
      </c>
      <c r="C30" s="11" t="s">
        <v>47</v>
      </c>
      <c r="D30" s="38" t="str">
        <f>+VLOOKUP(C30,'[1]Kategorija I'!$C$9:$E$51,2,FALSE)</f>
        <v>85821130368</v>
      </c>
      <c r="E30" s="38" t="str">
        <f>+VLOOKUP(C30,'[1]Kategorija I'!$C$9:$E$51,3,FALSE)</f>
        <v>ZAGREB</v>
      </c>
      <c r="F30" s="12">
        <v>8.3000000000000007</v>
      </c>
      <c r="G30" s="11">
        <v>3299</v>
      </c>
      <c r="H30" s="11" t="s">
        <v>66</v>
      </c>
    </row>
    <row r="31" spans="2:10" x14ac:dyDescent="0.25">
      <c r="B31" s="11">
        <v>23</v>
      </c>
      <c r="C31" s="11" t="s">
        <v>45</v>
      </c>
      <c r="D31" s="38">
        <v>10840749604</v>
      </c>
      <c r="E31" s="38" t="s">
        <v>87</v>
      </c>
      <c r="F31" s="12">
        <v>341.68</v>
      </c>
      <c r="G31" s="11">
        <v>3292</v>
      </c>
      <c r="H31" s="11" t="s">
        <v>64</v>
      </c>
    </row>
    <row r="32" spans="2:10" x14ac:dyDescent="0.25">
      <c r="B32" s="11">
        <v>24</v>
      </c>
      <c r="C32" s="11" t="s">
        <v>24</v>
      </c>
      <c r="D32" s="38" t="str">
        <f>+VLOOKUP(C32,'[1]Kategorija I'!$C$9:$E$51,2,FALSE)</f>
        <v>63073332379</v>
      </c>
      <c r="E32" s="38" t="str">
        <f>+VLOOKUP(C32,'[1]Kategorija I'!$C$9:$E$51,3,FALSE)</f>
        <v>ZAGREB</v>
      </c>
      <c r="F32" s="12">
        <v>2221.7600000000002</v>
      </c>
      <c r="G32" s="11">
        <v>3223</v>
      </c>
      <c r="H32" s="11" t="s">
        <v>55</v>
      </c>
    </row>
    <row r="33" spans="2:8" x14ac:dyDescent="0.25">
      <c r="B33" s="11">
        <v>25</v>
      </c>
      <c r="C33" s="11" t="s">
        <v>41</v>
      </c>
      <c r="D33" s="38" t="str">
        <f>+VLOOKUP(C33,'[1]Kategorija I'!$C$9:$E$51,2,FALSE)</f>
        <v>74349685068</v>
      </c>
      <c r="E33" s="38" t="str">
        <f>+VLOOKUP(C33,'[1]Kategorija I'!$C$9:$E$51,3,FALSE)</f>
        <v>KARLOVAC</v>
      </c>
      <c r="F33" s="12">
        <v>33</v>
      </c>
      <c r="G33" s="11">
        <v>3239</v>
      </c>
      <c r="H33" s="11" t="s">
        <v>63</v>
      </c>
    </row>
    <row r="34" spans="2:8" x14ac:dyDescent="0.25">
      <c r="B34" s="11">
        <v>26</v>
      </c>
      <c r="C34" s="11" t="s">
        <v>34</v>
      </c>
      <c r="D34" s="38" t="str">
        <f>+VLOOKUP(C34,'[1]Kategorija I'!$C$9:$E$51,2,FALSE)</f>
        <v>68419124305</v>
      </c>
      <c r="E34" s="38" t="str">
        <f>+VLOOKUP(C34,'[1]Kategorija I'!$C$9:$E$51,3,FALSE)</f>
        <v>ZAGREB</v>
      </c>
      <c r="F34" s="12">
        <v>21.24</v>
      </c>
      <c r="G34" s="11">
        <v>3233</v>
      </c>
      <c r="H34" s="11" t="s">
        <v>59</v>
      </c>
    </row>
    <row r="35" spans="2:8" x14ac:dyDescent="0.25">
      <c r="B35" s="11">
        <v>27</v>
      </c>
      <c r="C35" s="11" t="s">
        <v>29</v>
      </c>
      <c r="D35" s="38" t="str">
        <f>+VLOOKUP(C35,'[1]Kategorija I'!$C$9:$E$51,2,FALSE)</f>
        <v>87311810356</v>
      </c>
      <c r="E35" s="38" t="str">
        <f>+VLOOKUP(C35,'[1]Kategorija I'!$C$9:$E$51,3,FALSE)</f>
        <v>SPLIT</v>
      </c>
      <c r="F35" s="12">
        <v>26.28</v>
      </c>
      <c r="G35" s="11">
        <v>3231</v>
      </c>
      <c r="H35" s="11" t="s">
        <v>57</v>
      </c>
    </row>
    <row r="36" spans="2:8" x14ac:dyDescent="0.25">
      <c r="B36" s="11">
        <v>28</v>
      </c>
      <c r="C36" s="11" t="s">
        <v>29</v>
      </c>
      <c r="D36" s="38" t="str">
        <f>+VLOOKUP(C36,'[1]Kategorija I'!$C$9:$E$51,2,FALSE)</f>
        <v>87311810356</v>
      </c>
      <c r="E36" s="38" t="str">
        <f>+VLOOKUP(C36,'[1]Kategorija I'!$C$9:$E$51,3,FALSE)</f>
        <v>SPLIT</v>
      </c>
      <c r="F36" s="12">
        <v>10.19</v>
      </c>
      <c r="G36" s="11">
        <v>3231</v>
      </c>
      <c r="H36" s="11" t="s">
        <v>57</v>
      </c>
    </row>
    <row r="37" spans="2:8" x14ac:dyDescent="0.25">
      <c r="B37" s="11">
        <v>29</v>
      </c>
      <c r="C37" s="11" t="s">
        <v>28</v>
      </c>
      <c r="D37" s="38" t="str">
        <f>+VLOOKUP(C37,'[1]Kategorija I'!$C$9:$E$51,2,FALSE)</f>
        <v>81793146560</v>
      </c>
      <c r="E37" s="38" t="str">
        <f>+VLOOKUP(C37,'[1]Kategorija I'!$C$9:$E$51,3,FALSE)</f>
        <v>ZAGREB</v>
      </c>
      <c r="F37" s="12">
        <v>402.2</v>
      </c>
      <c r="G37" s="11">
        <v>3231</v>
      </c>
      <c r="H37" s="11" t="s">
        <v>57</v>
      </c>
    </row>
    <row r="38" spans="2:8" x14ac:dyDescent="0.25">
      <c r="B38" s="11">
        <v>30</v>
      </c>
      <c r="C38" s="11" t="s">
        <v>28</v>
      </c>
      <c r="D38" s="38" t="str">
        <f>+VLOOKUP(C38,'[1]Kategorija I'!$C$9:$E$51,2,FALSE)</f>
        <v>81793146560</v>
      </c>
      <c r="E38" s="38" t="str">
        <f>+VLOOKUP(C38,'[1]Kategorija I'!$C$9:$E$51,3,FALSE)</f>
        <v>ZAGREB</v>
      </c>
      <c r="F38" s="12">
        <v>72.84</v>
      </c>
      <c r="G38" s="11">
        <v>3231</v>
      </c>
      <c r="H38" s="11" t="s">
        <v>57</v>
      </c>
    </row>
    <row r="39" spans="2:8" x14ac:dyDescent="0.25">
      <c r="B39" s="11">
        <v>31</v>
      </c>
      <c r="C39" s="11" t="s">
        <v>16</v>
      </c>
      <c r="D39" s="38" t="s">
        <v>95</v>
      </c>
      <c r="E39" s="38" t="s">
        <v>87</v>
      </c>
      <c r="F39" s="12">
        <v>69.25</v>
      </c>
      <c r="G39" s="11">
        <v>3221</v>
      </c>
      <c r="H39" s="11" t="s">
        <v>53</v>
      </c>
    </row>
    <row r="40" spans="2:8" x14ac:dyDescent="0.25">
      <c r="B40" s="11">
        <v>32</v>
      </c>
      <c r="C40" s="11" t="s">
        <v>50</v>
      </c>
      <c r="D40" s="38" t="str">
        <f>+VLOOKUP(C40,'[1]Kategorija I'!$C$9:$E$51,2,FALSE)</f>
        <v>36411681446</v>
      </c>
      <c r="E40" s="38" t="str">
        <f>+VLOOKUP(C40,'[1]Kategorija I'!$C$9:$E$51,3,FALSE)</f>
        <v>DUBROVNIK</v>
      </c>
      <c r="F40" s="12">
        <v>66.36</v>
      </c>
      <c r="G40" s="11">
        <v>3722</v>
      </c>
      <c r="H40" s="11" t="s">
        <v>68</v>
      </c>
    </row>
    <row r="41" spans="2:8" x14ac:dyDescent="0.25">
      <c r="B41" s="11">
        <v>33</v>
      </c>
      <c r="C41" s="11" t="s">
        <v>50</v>
      </c>
      <c r="D41" s="38" t="str">
        <f>+VLOOKUP(C41,'[1]Kategorija I'!$C$9:$E$51,2,FALSE)</f>
        <v>36411681446</v>
      </c>
      <c r="E41" s="38" t="str">
        <f>+VLOOKUP(C41,'[1]Kategorija I'!$C$9:$E$51,3,FALSE)</f>
        <v>DUBROVNIK</v>
      </c>
      <c r="F41" s="12">
        <v>100</v>
      </c>
      <c r="G41" s="11">
        <v>3722</v>
      </c>
      <c r="H41" s="11" t="s">
        <v>68</v>
      </c>
    </row>
    <row r="42" spans="2:8" x14ac:dyDescent="0.25">
      <c r="B42" s="11">
        <v>34</v>
      </c>
      <c r="C42" s="11" t="s">
        <v>32</v>
      </c>
      <c r="D42" s="38">
        <v>47152479984</v>
      </c>
      <c r="E42" s="38" t="s">
        <v>89</v>
      </c>
      <c r="F42" s="12">
        <v>298</v>
      </c>
      <c r="G42" s="11">
        <v>3231</v>
      </c>
      <c r="H42" s="11" t="s">
        <v>57</v>
      </c>
    </row>
    <row r="43" spans="2:8" x14ac:dyDescent="0.25">
      <c r="B43" s="11">
        <v>35</v>
      </c>
      <c r="C43" s="11" t="s">
        <v>14</v>
      </c>
      <c r="D43" s="38" t="str">
        <f>+VLOOKUP(C43,'[1]Kategorija I'!$C$9:$E$51,2,FALSE)</f>
        <v>14739539015</v>
      </c>
      <c r="E43" s="38" t="str">
        <f>+VLOOKUP(C43,'[1]Kategorija I'!$C$9:$E$51,3,FALSE)</f>
        <v>DUBROVNIK</v>
      </c>
      <c r="F43" s="12">
        <v>7.81</v>
      </c>
      <c r="G43" s="11">
        <v>3221</v>
      </c>
      <c r="H43" s="11" t="s">
        <v>53</v>
      </c>
    </row>
    <row r="44" spans="2:8" x14ac:dyDescent="0.25">
      <c r="B44" s="11">
        <v>36</v>
      </c>
      <c r="C44" s="11" t="s">
        <v>14</v>
      </c>
      <c r="D44" s="38" t="str">
        <f>+VLOOKUP(C44,'[1]Kategorija I'!$C$9:$E$51,2,FALSE)</f>
        <v>14739539015</v>
      </c>
      <c r="E44" s="38" t="str">
        <f>+VLOOKUP(C44,'[1]Kategorija I'!$C$9:$E$51,3,FALSE)</f>
        <v>DUBROVNIK</v>
      </c>
      <c r="F44" s="12">
        <v>78.64</v>
      </c>
      <c r="G44" s="11">
        <v>3224</v>
      </c>
      <c r="H44" s="11" t="s">
        <v>56</v>
      </c>
    </row>
    <row r="45" spans="2:8" x14ac:dyDescent="0.25">
      <c r="B45" s="11">
        <v>37</v>
      </c>
      <c r="C45" s="11" t="s">
        <v>43</v>
      </c>
      <c r="D45" s="38" t="str">
        <f>+VLOOKUP(C45,'[1]Kategorija I'!$C$9:$E$51,2,FALSE)</f>
        <v>56634042125</v>
      </c>
      <c r="E45" s="38" t="str">
        <f>+VLOOKUP(C45,'[1]Kategorija I'!$C$9:$E$51,3,FALSE)</f>
        <v>DUBROVNIK</v>
      </c>
      <c r="F45" s="12">
        <v>25.8</v>
      </c>
      <c r="G45" s="11">
        <v>3239</v>
      </c>
      <c r="H45" s="11" t="s">
        <v>63</v>
      </c>
    </row>
    <row r="46" spans="2:8" x14ac:dyDescent="0.25">
      <c r="B46" s="11">
        <v>38</v>
      </c>
      <c r="C46" s="11" t="s">
        <v>43</v>
      </c>
      <c r="D46" s="38" t="str">
        <f>+VLOOKUP(C46,'[1]Kategorija I'!$C$9:$E$51,2,FALSE)</f>
        <v>56634042125</v>
      </c>
      <c r="E46" s="38" t="str">
        <f>+VLOOKUP(C46,'[1]Kategorija I'!$C$9:$E$51,3,FALSE)</f>
        <v>DUBROVNIK</v>
      </c>
      <c r="F46" s="12">
        <v>78</v>
      </c>
      <c r="G46" s="11">
        <v>3239</v>
      </c>
      <c r="H46" s="11" t="s">
        <v>63</v>
      </c>
    </row>
    <row r="47" spans="2:8" x14ac:dyDescent="0.25">
      <c r="B47" s="11">
        <v>39</v>
      </c>
      <c r="C47" s="11" t="s">
        <v>21</v>
      </c>
      <c r="D47" s="38">
        <v>44873976028</v>
      </c>
      <c r="E47" s="38" t="s">
        <v>88</v>
      </c>
      <c r="F47" s="12">
        <v>452.5</v>
      </c>
      <c r="G47" s="11">
        <v>3222</v>
      </c>
      <c r="H47" s="11" t="s">
        <v>54</v>
      </c>
    </row>
    <row r="48" spans="2:8" x14ac:dyDescent="0.25">
      <c r="B48" s="11">
        <v>40</v>
      </c>
      <c r="C48" s="11" t="s">
        <v>12</v>
      </c>
      <c r="D48" s="38" t="str">
        <f>+VLOOKUP(C48,'[1]Kategorija I'!$C$9:$E$51,2,FALSE)</f>
        <v>93155201521</v>
      </c>
      <c r="E48" s="38" t="str">
        <f>+VLOOKUP(C48,'[1]Kategorija I'!$C$9:$E$51,3,FALSE)</f>
        <v>DUBROVNIK</v>
      </c>
      <c r="F48" s="12">
        <v>1110.07</v>
      </c>
      <c r="G48" s="11">
        <v>3221</v>
      </c>
      <c r="H48" s="11" t="s">
        <v>53</v>
      </c>
    </row>
    <row r="49" spans="2:8" x14ac:dyDescent="0.25">
      <c r="B49" s="11">
        <v>41</v>
      </c>
      <c r="C49" s="11" t="s">
        <v>25</v>
      </c>
      <c r="D49" s="38" t="str">
        <f>+VLOOKUP(C49,'[1]Kategorija I'!$C$9:$E$51,2,FALSE)</f>
        <v>54030208881</v>
      </c>
      <c r="E49" s="38" t="str">
        <f>+VLOOKUP(C49,'[1]Kategorija I'!$C$9:$E$51,3,FALSE)</f>
        <v>TRSTENO</v>
      </c>
      <c r="F49" s="12">
        <v>39</v>
      </c>
      <c r="G49" s="11">
        <v>3223</v>
      </c>
      <c r="H49" s="11" t="s">
        <v>55</v>
      </c>
    </row>
    <row r="50" spans="2:8" x14ac:dyDescent="0.25">
      <c r="B50" s="11">
        <v>42</v>
      </c>
      <c r="C50" s="11" t="s">
        <v>27</v>
      </c>
      <c r="D50" s="38">
        <v>29092542455</v>
      </c>
      <c r="E50" s="38" t="s">
        <v>91</v>
      </c>
      <c r="F50" s="12">
        <v>156.63</v>
      </c>
      <c r="G50" s="11">
        <v>3224</v>
      </c>
      <c r="H50" s="11" t="s">
        <v>56</v>
      </c>
    </row>
    <row r="51" spans="2:8" x14ac:dyDescent="0.25">
      <c r="B51" s="11">
        <v>43</v>
      </c>
      <c r="C51" s="11" t="s">
        <v>49</v>
      </c>
      <c r="D51" s="38" t="str">
        <f>+VLOOKUP(C51,'[1]Kategorija I'!$C$9:$E$51,2,FALSE)</f>
        <v>53056966535</v>
      </c>
      <c r="E51" s="38" t="str">
        <f>+VLOOKUP(C51,'[1]Kategorija I'!$C$9:$E$51,3,FALSE)</f>
        <v>ZAGREB</v>
      </c>
      <c r="F51" s="12">
        <v>105.18</v>
      </c>
      <c r="G51" s="11">
        <v>3431</v>
      </c>
      <c r="H51" s="11" t="s">
        <v>67</v>
      </c>
    </row>
    <row r="52" spans="2:8" x14ac:dyDescent="0.25">
      <c r="B52" s="11">
        <v>44</v>
      </c>
      <c r="C52" s="11" t="s">
        <v>40</v>
      </c>
      <c r="D52" s="38">
        <v>6362716309</v>
      </c>
      <c r="E52" s="38" t="s">
        <v>92</v>
      </c>
      <c r="F52" s="12">
        <v>143.55000000000001</v>
      </c>
      <c r="G52" s="11">
        <v>3238</v>
      </c>
      <c r="H52" s="11" t="s">
        <v>62</v>
      </c>
    </row>
    <row r="53" spans="2:8" x14ac:dyDescent="0.25">
      <c r="B53" s="11">
        <v>45</v>
      </c>
      <c r="C53" s="11" t="s">
        <v>22</v>
      </c>
      <c r="D53" s="38">
        <v>2023029348</v>
      </c>
      <c r="E53" s="38" t="s">
        <v>93</v>
      </c>
      <c r="F53" s="12">
        <v>39.479999999999997</v>
      </c>
      <c r="G53" s="11">
        <v>3222</v>
      </c>
      <c r="H53" s="11" t="s">
        <v>54</v>
      </c>
    </row>
    <row r="54" spans="2:8" x14ac:dyDescent="0.25">
      <c r="B54" s="11">
        <v>46</v>
      </c>
      <c r="C54" s="11" t="s">
        <v>44</v>
      </c>
      <c r="D54" s="38">
        <v>66467746606</v>
      </c>
      <c r="E54" s="38" t="s">
        <v>3</v>
      </c>
      <c r="F54" s="12">
        <v>529.9</v>
      </c>
      <c r="G54" s="11">
        <v>3239</v>
      </c>
      <c r="H54" s="11" t="s">
        <v>63</v>
      </c>
    </row>
    <row r="55" spans="2:8" x14ac:dyDescent="0.25">
      <c r="B55" s="11">
        <v>47</v>
      </c>
      <c r="C55" s="11" t="s">
        <v>23</v>
      </c>
      <c r="D55" s="38" t="str">
        <f>+VLOOKUP(C55,'[1]Kategorija I'!$C$9:$E$51,2,FALSE)</f>
        <v>19736682101</v>
      </c>
      <c r="E55" s="38" t="str">
        <f>+VLOOKUP(C55,'[1]Kategorija I'!$C$9:$E$51,3,FALSE)</f>
        <v>DUBROVNIK</v>
      </c>
      <c r="F55" s="12">
        <v>12438.45</v>
      </c>
      <c r="G55" s="11">
        <v>3222</v>
      </c>
      <c r="H55" s="11" t="s">
        <v>54</v>
      </c>
    </row>
    <row r="56" spans="2:8" x14ac:dyDescent="0.25">
      <c r="B56" s="11">
        <v>48</v>
      </c>
      <c r="C56" s="11" t="s">
        <v>31</v>
      </c>
      <c r="D56" s="38">
        <v>57933695992</v>
      </c>
      <c r="E56" s="38" t="s">
        <v>94</v>
      </c>
      <c r="F56" s="12">
        <v>310</v>
      </c>
      <c r="G56" s="11">
        <v>3231</v>
      </c>
      <c r="H56" s="11" t="s">
        <v>57</v>
      </c>
    </row>
    <row r="57" spans="2:8" x14ac:dyDescent="0.25">
      <c r="B57" s="11">
        <v>49</v>
      </c>
      <c r="C57" s="11" t="s">
        <v>18</v>
      </c>
      <c r="D57" s="38" t="str">
        <f>+VLOOKUP(C57,'[1]Kategorija I'!$C$9:$E$51,2,FALSE)</f>
        <v>00278260010</v>
      </c>
      <c r="E57" s="38" t="str">
        <f>+VLOOKUP(C57,'[1]Kategorija I'!$C$9:$E$51,3,FALSE)</f>
        <v>DUBROVNIK</v>
      </c>
      <c r="F57" s="12">
        <v>2047.4199999999998</v>
      </c>
      <c r="G57" s="11">
        <v>3222</v>
      </c>
      <c r="H57" s="11" t="s">
        <v>54</v>
      </c>
    </row>
    <row r="58" spans="2:8" x14ac:dyDescent="0.25">
      <c r="B58" s="11">
        <v>50</v>
      </c>
      <c r="C58" s="11" t="s">
        <v>35</v>
      </c>
      <c r="D58" s="38" t="str">
        <f>+VLOOKUP(C58,'[1]Kategorija I'!$C$9:$E$51,2,FALSE)</f>
        <v>00862047577</v>
      </c>
      <c r="E58" s="38" t="str">
        <f>+VLOOKUP(C58,'[1]Kategorija I'!$C$9:$E$51,3,FALSE)</f>
        <v>DUBROVNIK</v>
      </c>
      <c r="F58" s="12">
        <v>481.12</v>
      </c>
      <c r="G58" s="11">
        <v>3234</v>
      </c>
      <c r="H58" s="11" t="s">
        <v>60</v>
      </c>
    </row>
    <row r="59" spans="2:8" x14ac:dyDescent="0.25">
      <c r="B59" s="11">
        <v>51</v>
      </c>
      <c r="C59" s="11" t="s">
        <v>52</v>
      </c>
      <c r="D59" s="38">
        <v>93691731093</v>
      </c>
      <c r="E59" s="38" t="s">
        <v>87</v>
      </c>
      <c r="F59" s="12">
        <v>25</v>
      </c>
      <c r="G59" s="11">
        <v>4241</v>
      </c>
      <c r="H59" s="11" t="s">
        <v>70</v>
      </c>
    </row>
    <row r="60" spans="2:8" x14ac:dyDescent="0.25">
      <c r="B60" s="11">
        <v>52</v>
      </c>
      <c r="C60" s="11" t="s">
        <v>37</v>
      </c>
      <c r="D60" s="38">
        <v>55488649150</v>
      </c>
      <c r="E60" s="38" t="s">
        <v>88</v>
      </c>
      <c r="F60" s="12">
        <v>96.93</v>
      </c>
      <c r="G60" s="11">
        <v>3236</v>
      </c>
      <c r="H60" s="11" t="s">
        <v>61</v>
      </c>
    </row>
    <row r="61" spans="2:8" x14ac:dyDescent="0.25">
      <c r="B61" s="11">
        <v>53</v>
      </c>
      <c r="C61" s="13" t="s">
        <v>37</v>
      </c>
      <c r="D61" s="40">
        <v>55488649150</v>
      </c>
      <c r="E61" s="40" t="s">
        <v>88</v>
      </c>
      <c r="F61" s="14">
        <v>199.08</v>
      </c>
      <c r="G61" s="13">
        <v>3236</v>
      </c>
      <c r="H61" s="13" t="s">
        <v>61</v>
      </c>
    </row>
    <row r="62" spans="2:8" x14ac:dyDescent="0.25">
      <c r="B62" s="33" t="s">
        <v>71</v>
      </c>
      <c r="C62" s="34"/>
      <c r="D62" s="34"/>
      <c r="E62" s="35"/>
      <c r="F62" s="15">
        <f>SUM(F9:F61)</f>
        <v>30189.079999999998</v>
      </c>
      <c r="G62" s="36" t="s">
        <v>72</v>
      </c>
      <c r="H62" s="37"/>
    </row>
  </sheetData>
  <mergeCells count="5">
    <mergeCell ref="B2:C2"/>
    <mergeCell ref="G8:H8"/>
    <mergeCell ref="B7:H7"/>
    <mergeCell ref="B62:E62"/>
    <mergeCell ref="G62:H6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612CB-2169-4830-AD70-592FDCE8B372}">
  <sheetPr codeName="Sheet2"/>
  <dimension ref="B2:E23"/>
  <sheetViews>
    <sheetView showGridLines="0" workbookViewId="0">
      <selection activeCell="C23" sqref="C23"/>
    </sheetView>
  </sheetViews>
  <sheetFormatPr defaultRowHeight="15" x14ac:dyDescent="0.25"/>
  <cols>
    <col min="1" max="1" width="4.140625" customWidth="1"/>
    <col min="2" max="2" width="75.7109375" customWidth="1"/>
    <col min="3" max="3" width="16.5703125" bestFit="1" customWidth="1"/>
  </cols>
  <sheetData>
    <row r="2" spans="2:5" x14ac:dyDescent="0.25">
      <c r="B2" s="5" t="s">
        <v>0</v>
      </c>
      <c r="C2" s="2"/>
      <c r="D2" s="4"/>
      <c r="E2" s="3"/>
    </row>
    <row r="3" spans="2:5" x14ac:dyDescent="0.25">
      <c r="B3" s="5" t="s">
        <v>1</v>
      </c>
      <c r="C3" s="2"/>
      <c r="D3" s="4"/>
      <c r="E3" s="3"/>
    </row>
    <row r="4" spans="2:5" x14ac:dyDescent="0.25">
      <c r="B4" s="1" t="s">
        <v>2</v>
      </c>
      <c r="C4" s="2"/>
      <c r="D4" s="4"/>
      <c r="E4" s="3"/>
    </row>
    <row r="5" spans="2:5" x14ac:dyDescent="0.25">
      <c r="B5" s="5" t="s">
        <v>3</v>
      </c>
      <c r="C5" s="2"/>
      <c r="D5" s="4"/>
      <c r="E5" s="3"/>
    </row>
    <row r="6" spans="2:5" x14ac:dyDescent="0.25">
      <c r="B6" s="1" t="s">
        <v>4</v>
      </c>
      <c r="C6" s="2"/>
      <c r="D6" s="4"/>
      <c r="E6" s="3"/>
    </row>
    <row r="7" spans="2:5" x14ac:dyDescent="0.25">
      <c r="B7" s="32" t="s">
        <v>73</v>
      </c>
      <c r="C7" s="32"/>
      <c r="D7" s="4"/>
      <c r="E7" s="3"/>
    </row>
    <row r="8" spans="2:5" ht="34.5" customHeight="1" x14ac:dyDescent="0.25">
      <c r="B8" s="16" t="s">
        <v>74</v>
      </c>
      <c r="C8" s="7" t="s">
        <v>75</v>
      </c>
      <c r="D8" s="4"/>
      <c r="E8" s="3"/>
    </row>
    <row r="9" spans="2:5" x14ac:dyDescent="0.25">
      <c r="B9" s="17" t="s">
        <v>76</v>
      </c>
      <c r="C9" s="18">
        <f>SUM([2]Sheet1!$F$2:$F$40)</f>
        <v>25693.630000000008</v>
      </c>
      <c r="D9" s="4"/>
      <c r="E9" s="3"/>
    </row>
    <row r="10" spans="2:5" x14ac:dyDescent="0.25">
      <c r="B10" s="19" t="s">
        <v>77</v>
      </c>
      <c r="C10" s="20">
        <f>SUM([2]Sheet1!$F$41:$F$49)</f>
        <v>2424.6299999999997</v>
      </c>
      <c r="D10" s="4"/>
      <c r="E10" s="3"/>
    </row>
    <row r="11" spans="2:5" x14ac:dyDescent="0.25">
      <c r="B11" s="19" t="s">
        <v>78</v>
      </c>
      <c r="C11" s="20">
        <f>SUM([2]Sheet1!$F$50:$F$59)</f>
        <v>6358.2</v>
      </c>
      <c r="D11" s="4"/>
      <c r="E11" s="3"/>
    </row>
    <row r="12" spans="2:5" x14ac:dyDescent="0.25">
      <c r="B12" s="19" t="s">
        <v>79</v>
      </c>
      <c r="C12" s="20">
        <f>SUM([2]Sheet1!$F$60:$F$65)</f>
        <v>5788.61</v>
      </c>
      <c r="D12" s="4"/>
      <c r="E12" s="3"/>
    </row>
    <row r="13" spans="2:5" x14ac:dyDescent="0.25">
      <c r="B13" s="19" t="s">
        <v>85</v>
      </c>
      <c r="C13" s="20">
        <f>+[2]Sheet1!$F$65</f>
        <v>100</v>
      </c>
      <c r="D13" s="4"/>
      <c r="E13" s="3"/>
    </row>
    <row r="14" spans="2:5" x14ac:dyDescent="0.25">
      <c r="B14" s="19" t="s">
        <v>80</v>
      </c>
      <c r="C14" s="20">
        <f>SUM([2]Sheet1!$F$66:$F$79)</f>
        <v>425.88</v>
      </c>
      <c r="D14" s="4"/>
      <c r="E14" s="3"/>
    </row>
    <row r="15" spans="2:5" x14ac:dyDescent="0.25">
      <c r="B15" s="26" t="s">
        <v>86</v>
      </c>
      <c r="C15" s="27">
        <f>+[2]Sheet1!$F$85</f>
        <v>99</v>
      </c>
      <c r="D15" s="4"/>
      <c r="E15" s="3"/>
    </row>
    <row r="16" spans="2:5" x14ac:dyDescent="0.25">
      <c r="B16" s="21" t="s">
        <v>81</v>
      </c>
      <c r="C16" s="22">
        <f>SUM([2]Sheet1!$F$86)</f>
        <v>1350.43</v>
      </c>
      <c r="D16" s="4"/>
      <c r="E16" s="3"/>
    </row>
    <row r="17" spans="2:5" x14ac:dyDescent="0.25">
      <c r="B17" s="23" t="s">
        <v>72</v>
      </c>
      <c r="C17" s="24">
        <f>SUM(C9:C16)</f>
        <v>42240.380000000005</v>
      </c>
      <c r="D17" s="4"/>
      <c r="E17" s="3"/>
    </row>
    <row r="18" spans="2:5" x14ac:dyDescent="0.25">
      <c r="B18" s="3"/>
      <c r="C18" s="2"/>
      <c r="D18" s="4"/>
      <c r="E18" s="3"/>
    </row>
    <row r="19" spans="2:5" x14ac:dyDescent="0.25">
      <c r="B19" s="1" t="s">
        <v>84</v>
      </c>
      <c r="C19" s="25" t="s">
        <v>82</v>
      </c>
      <c r="D19" s="4"/>
      <c r="E19" s="3"/>
    </row>
    <row r="20" spans="2:5" x14ac:dyDescent="0.25">
      <c r="B20" s="1"/>
      <c r="C20" s="25" t="s">
        <v>83</v>
      </c>
      <c r="D20" s="4"/>
      <c r="E20" s="3"/>
    </row>
    <row r="21" spans="2:5" x14ac:dyDescent="0.25">
      <c r="B21" s="3"/>
      <c r="C21" s="2"/>
      <c r="D21" s="4"/>
      <c r="E21" s="3"/>
    </row>
    <row r="23" spans="2:5" x14ac:dyDescent="0.25">
      <c r="C23" s="28"/>
    </row>
  </sheetData>
  <mergeCells count="1">
    <mergeCell ref="B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Kategorija I</vt:lpstr>
      <vt:lpstr>Kategorija 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Andrijana Beg</dc:creator>
  <cp:lastModifiedBy>Andrijana Beg</cp:lastModifiedBy>
  <dcterms:created xsi:type="dcterms:W3CDTF">2024-04-11T11:25:18Z</dcterms:created>
  <dcterms:modified xsi:type="dcterms:W3CDTF">2024-04-16T08:11:09Z</dcterms:modified>
</cp:coreProperties>
</file>